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fig7.i" sheetId="1" r:id="rId1"/>
  </sheets>
  <calcPr calcId="144525"/>
</workbook>
</file>

<file path=xl/calcChain.xml><?xml version="1.0" encoding="utf-8"?>
<calcChain xmlns="http://schemas.openxmlformats.org/spreadsheetml/2006/main">
  <c r="L91" i="1" l="1"/>
  <c r="L61" i="1"/>
  <c r="L31" i="1"/>
  <c r="K91" i="1"/>
  <c r="K75" i="1"/>
  <c r="K61" i="1"/>
  <c r="K45" i="1"/>
  <c r="K31" i="1"/>
  <c r="K15" i="1"/>
  <c r="J75" i="1"/>
  <c r="J91" i="1"/>
  <c r="J61" i="1"/>
  <c r="J45" i="1"/>
  <c r="J31" i="1"/>
  <c r="J15" i="1"/>
  <c r="E75" i="1" l="1"/>
  <c r="G75" i="1" s="1"/>
  <c r="E91" i="1" l="1"/>
  <c r="G91" i="1" s="1"/>
  <c r="E89" i="1"/>
  <c r="G89" i="1" s="1"/>
  <c r="E87" i="1"/>
  <c r="G87" i="1" s="1"/>
  <c r="E85" i="1"/>
  <c r="G85" i="1" s="1"/>
  <c r="E83" i="1"/>
  <c r="G83" i="1" s="1"/>
  <c r="E81" i="1"/>
  <c r="G81" i="1" s="1"/>
  <c r="E79" i="1"/>
  <c r="G79" i="1" s="1"/>
  <c r="E77" i="1"/>
  <c r="G77" i="1" s="1"/>
  <c r="E73" i="1"/>
  <c r="G73" i="1" s="1"/>
  <c r="E71" i="1"/>
  <c r="G71" i="1" s="1"/>
  <c r="E69" i="1"/>
  <c r="G69" i="1" s="1"/>
  <c r="E67" i="1"/>
  <c r="G67" i="1" s="1"/>
  <c r="E65" i="1"/>
  <c r="G65" i="1" s="1"/>
  <c r="E63" i="1"/>
  <c r="G63" i="1" s="1"/>
  <c r="H91" i="1" l="1"/>
  <c r="H75" i="1"/>
  <c r="E61" i="1"/>
  <c r="G61" i="1" s="1"/>
  <c r="E59" i="1"/>
  <c r="G59" i="1" s="1"/>
  <c r="E57" i="1"/>
  <c r="G57" i="1" s="1"/>
  <c r="E55" i="1"/>
  <c r="G55" i="1" s="1"/>
  <c r="E53" i="1"/>
  <c r="G53" i="1" s="1"/>
  <c r="E51" i="1"/>
  <c r="G51" i="1" s="1"/>
  <c r="E49" i="1"/>
  <c r="G49" i="1" s="1"/>
  <c r="E47" i="1"/>
  <c r="G47" i="1" s="1"/>
  <c r="E45" i="1"/>
  <c r="G45" i="1" s="1"/>
  <c r="E43" i="1"/>
  <c r="G43" i="1" s="1"/>
  <c r="E41" i="1"/>
  <c r="G41" i="1" s="1"/>
  <c r="E39" i="1"/>
  <c r="G39" i="1" s="1"/>
  <c r="E37" i="1"/>
  <c r="G37" i="1" s="1"/>
  <c r="E35" i="1"/>
  <c r="G35" i="1" s="1"/>
  <c r="E33" i="1"/>
  <c r="G33" i="1" s="1"/>
  <c r="E31" i="1"/>
  <c r="G31" i="1" s="1"/>
  <c r="E29" i="1"/>
  <c r="G29" i="1" s="1"/>
  <c r="E27" i="1"/>
  <c r="G27" i="1" s="1"/>
  <c r="E25" i="1"/>
  <c r="G25" i="1" s="1"/>
  <c r="E23" i="1"/>
  <c r="G23" i="1" s="1"/>
  <c r="E21" i="1"/>
  <c r="G21" i="1" s="1"/>
  <c r="E19" i="1"/>
  <c r="G19" i="1" s="1"/>
  <c r="E17" i="1"/>
  <c r="G17" i="1" s="1"/>
  <c r="E15" i="1"/>
  <c r="G15" i="1" s="1"/>
  <c r="E13" i="1"/>
  <c r="G13" i="1" s="1"/>
  <c r="E11" i="1"/>
  <c r="G11" i="1" s="1"/>
  <c r="E9" i="1"/>
  <c r="G9" i="1" s="1"/>
  <c r="E7" i="1"/>
  <c r="G7" i="1" s="1"/>
  <c r="E5" i="1"/>
  <c r="G5" i="1" s="1"/>
  <c r="E3" i="1"/>
  <c r="G3" i="1" s="1"/>
  <c r="H15" i="1" l="1"/>
  <c r="H61" i="1"/>
  <c r="H31" i="1"/>
  <c r="I31" i="1" s="1"/>
  <c r="H45" i="1"/>
  <c r="I91" i="1"/>
  <c r="I61" i="1" l="1"/>
</calcChain>
</file>

<file path=xl/sharedStrings.xml><?xml version="1.0" encoding="utf-8"?>
<sst xmlns="http://schemas.openxmlformats.org/spreadsheetml/2006/main" count="66" uniqueCount="32">
  <si>
    <t>Ct (dR)</t>
  </si>
  <si>
    <t>GPR41</t>
    <phoneticPr fontId="2" type="noConversion"/>
  </si>
  <si>
    <r>
      <t>V</t>
    </r>
    <r>
      <rPr>
        <sz val="12"/>
        <rFont val="宋体"/>
        <family val="3"/>
        <charset val="134"/>
      </rPr>
      <t>al</t>
    </r>
    <phoneticPr fontId="2" type="noConversion"/>
  </si>
  <si>
    <t>GPR43</t>
    <phoneticPr fontId="2" type="noConversion"/>
  </si>
  <si>
    <t>GPR109a</t>
    <phoneticPr fontId="2" type="noConversion"/>
  </si>
  <si>
    <t>SE</t>
    <phoneticPr fontId="1" type="noConversion"/>
  </si>
  <si>
    <t>GPR41</t>
    <phoneticPr fontId="1" type="noConversion"/>
  </si>
  <si>
    <t>GPR43</t>
    <phoneticPr fontId="1" type="noConversion"/>
  </si>
  <si>
    <t>GPR109a</t>
    <phoneticPr fontId="1" type="noConversion"/>
  </si>
  <si>
    <t>Con</t>
    <phoneticPr fontId="1" type="noConversion"/>
  </si>
  <si>
    <t>Val</t>
    <phoneticPr fontId="1" type="noConversion"/>
  </si>
  <si>
    <t>errorbar</t>
    <phoneticPr fontId="1" type="noConversion"/>
  </si>
  <si>
    <t>test</t>
    <phoneticPr fontId="1" type="noConversion"/>
  </si>
  <si>
    <t>C1</t>
    <phoneticPr fontId="1" type="noConversion"/>
  </si>
  <si>
    <t>C2</t>
  </si>
  <si>
    <t>C3</t>
  </si>
  <si>
    <t>C4</t>
  </si>
  <si>
    <t>C5</t>
  </si>
  <si>
    <t>C6</t>
  </si>
  <si>
    <t>C7</t>
  </si>
  <si>
    <t>V1</t>
    <phoneticPr fontId="1" type="noConversion"/>
  </si>
  <si>
    <t>V2</t>
  </si>
  <si>
    <t>V3</t>
  </si>
  <si>
    <t>V4</t>
  </si>
  <si>
    <t>V5</t>
  </si>
  <si>
    <t>V6</t>
  </si>
  <si>
    <t>V7</t>
  </si>
  <si>
    <t>V8</t>
  </si>
  <si>
    <t>Con</t>
    <phoneticPr fontId="2" type="noConversion"/>
  </si>
  <si>
    <t>ΔΔCT</t>
  </si>
  <si>
    <t>average</t>
    <phoneticPr fontId="1" type="noConversion"/>
  </si>
  <si>
    <t>fold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</si>
</sst>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00_ "/>
  </numFmts>
  <fonts count="5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1"/>
      <name val="宋体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Fill="1"/>
    <xf numFmtId="0" fontId="3" fillId="0" borderId="0" xfId="0" applyFont="1" applyFill="1"/>
    <xf numFmtId="0" fontId="4" fillId="0" borderId="0" xfId="0" applyFont="1" applyFill="1"/>
    <xf numFmtId="0" fontId="0" fillId="2" borderId="0" xfId="0" applyFill="1"/>
    <xf numFmtId="0" fontId="0" fillId="3" borderId="0" xfId="0" applyFill="1"/>
    <xf numFmtId="176" fontId="0" fillId="3" borderId="0" xfId="0" applyNumberFormat="1" applyFill="1"/>
    <xf numFmtId="0" fontId="3" fillId="3" borderId="0" xfId="0" applyFont="1" applyFill="1"/>
    <xf numFmtId="0" fontId="4" fillId="3" borderId="0" xfId="0" applyFont="1" applyFill="1"/>
    <xf numFmtId="0" fontId="3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900240594925634"/>
          <c:y val="7.4548702245552628E-2"/>
          <c:w val="0.78254046369203845"/>
          <c:h val="0.83261956838728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'fig7.i'!$P$13</c:f>
              <c:strCache>
                <c:ptCount val="1"/>
                <c:pt idx="0">
                  <c:v>Con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errBars>
            <c:errBarType val="plus"/>
            <c:errValType val="cust"/>
            <c:noEndCap val="0"/>
            <c:plus>
              <c:numRef>
                <c:f>'fig7.i'!$Q$15:$S$15</c:f>
                <c:numCache>
                  <c:formatCode>General</c:formatCode>
                  <c:ptCount val="3"/>
                  <c:pt idx="0">
                    <c:v>0.41944847583918771</c:v>
                  </c:pt>
                  <c:pt idx="1">
                    <c:v>0.2892686690907062</c:v>
                  </c:pt>
                  <c:pt idx="2">
                    <c:v>0.36663303453135493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12700">
                <a:solidFill>
                  <a:schemeClr val="tx1"/>
                </a:solidFill>
              </a:ln>
            </c:spPr>
          </c:errBars>
          <c:cat>
            <c:strRef>
              <c:f>'fig7.i'!$Q$12:$S$12</c:f>
              <c:strCache>
                <c:ptCount val="3"/>
                <c:pt idx="0">
                  <c:v>GPR41</c:v>
                </c:pt>
                <c:pt idx="1">
                  <c:v>GPR43</c:v>
                </c:pt>
                <c:pt idx="2">
                  <c:v>GPR109a</c:v>
                </c:pt>
              </c:strCache>
            </c:strRef>
          </c:cat>
          <c:val>
            <c:numRef>
              <c:f>'fig7.i'!$Q$13:$S$13</c:f>
              <c:numCache>
                <c:formatCode>General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</c:ser>
        <c:ser>
          <c:idx val="1"/>
          <c:order val="1"/>
          <c:tx>
            <c:strRef>
              <c:f>'fig7.i'!$P$14</c:f>
              <c:strCache>
                <c:ptCount val="1"/>
                <c:pt idx="0">
                  <c:v>Val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errBars>
            <c:errBarType val="plus"/>
            <c:errValType val="cust"/>
            <c:noEndCap val="0"/>
            <c:plus>
              <c:numRef>
                <c:f>'fig7.i'!$Q$16:$S$16</c:f>
                <c:numCache>
                  <c:formatCode>General</c:formatCode>
                  <c:ptCount val="3"/>
                  <c:pt idx="0">
                    <c:v>0.25379910835537356</c:v>
                  </c:pt>
                  <c:pt idx="1">
                    <c:v>0.24246530824915608</c:v>
                  </c:pt>
                  <c:pt idx="2">
                    <c:v>0.22717996341238911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12700">
                <a:solidFill>
                  <a:schemeClr val="tx1"/>
                </a:solidFill>
              </a:ln>
            </c:spPr>
          </c:errBars>
          <c:cat>
            <c:strRef>
              <c:f>'fig7.i'!$Q$12:$S$12</c:f>
              <c:strCache>
                <c:ptCount val="3"/>
                <c:pt idx="0">
                  <c:v>GPR41</c:v>
                </c:pt>
                <c:pt idx="1">
                  <c:v>GPR43</c:v>
                </c:pt>
                <c:pt idx="2">
                  <c:v>GPR109a</c:v>
                </c:pt>
              </c:strCache>
            </c:strRef>
          </c:cat>
          <c:val>
            <c:numRef>
              <c:f>'fig7.i'!$Q$14:$S$14</c:f>
              <c:numCache>
                <c:formatCode>General</c:formatCode>
                <c:ptCount val="3"/>
                <c:pt idx="0">
                  <c:v>2.5449146980325681</c:v>
                </c:pt>
                <c:pt idx="1">
                  <c:v>2.8101843562061934</c:v>
                </c:pt>
                <c:pt idx="2">
                  <c:v>1.6233809404196797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854464"/>
        <c:axId val="81857152"/>
      </c:barChart>
      <c:catAx>
        <c:axId val="8185446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ln w="15875">
            <a:solidFill>
              <a:schemeClr val="tx1"/>
            </a:solidFill>
          </a:ln>
        </c:spPr>
        <c:crossAx val="81857152"/>
        <c:crosses val="autoZero"/>
        <c:auto val="1"/>
        <c:lblAlgn val="ctr"/>
        <c:lblOffset val="100"/>
        <c:noMultiLvlLbl val="0"/>
      </c:catAx>
      <c:valAx>
        <c:axId val="818571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solidFill>
                  <a:sysClr val="windowText" lastClr="000000"/>
                </a:solidFill>
                <a:latin typeface="Arial" pitchFamily="34" charset="0"/>
                <a:cs typeface="Arial" pitchFamily="34" charset="0"/>
              </a:defRPr>
            </a:pPr>
            <a:endParaRPr lang="zh-CN"/>
          </a:p>
        </c:txPr>
        <c:crossAx val="818544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2543175853018371"/>
          <c:y val="5.0542067658209393E-2"/>
          <c:w val="9.1234908136482953E-2"/>
          <c:h val="0.1674343832020997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323850</xdr:colOff>
      <xdr:row>18</xdr:row>
      <xdr:rowOff>23812</xdr:rowOff>
    </xdr:from>
    <xdr:to>
      <xdr:col>20</xdr:col>
      <xdr:colOff>304800</xdr:colOff>
      <xdr:row>34</xdr:row>
      <xdr:rowOff>4762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1"/>
  <sheetViews>
    <sheetView tabSelected="1" workbookViewId="0">
      <selection activeCell="D22" sqref="D22"/>
    </sheetView>
  </sheetViews>
  <sheetFormatPr defaultRowHeight="13.5" x14ac:dyDescent="0.15"/>
  <cols>
    <col min="1" max="6" width="9" style="1"/>
    <col min="7" max="7" width="14.125" style="1" customWidth="1"/>
    <col min="8" max="12" width="9" style="1"/>
    <col min="13" max="13" width="11.375" style="1" customWidth="1"/>
    <col min="14" max="14" width="9" style="1"/>
    <col min="15" max="15" width="11.5" style="1" customWidth="1"/>
    <col min="16" max="16" width="12.75" style="1" bestFit="1" customWidth="1"/>
    <col min="17" max="262" width="9" style="1"/>
    <col min="263" max="263" width="13.375" style="1" customWidth="1"/>
    <col min="264" max="268" width="9" style="1"/>
    <col min="269" max="269" width="11.375" style="1" customWidth="1"/>
    <col min="270" max="270" width="9" style="1"/>
    <col min="271" max="271" width="11.5" style="1" customWidth="1"/>
    <col min="272" max="518" width="9" style="1"/>
    <col min="519" max="519" width="13.375" style="1" customWidth="1"/>
    <col min="520" max="524" width="9" style="1"/>
    <col min="525" max="525" width="11.375" style="1" customWidth="1"/>
    <col min="526" max="526" width="9" style="1"/>
    <col min="527" max="527" width="11.5" style="1" customWidth="1"/>
    <col min="528" max="774" width="9" style="1"/>
    <col min="775" max="775" width="13.375" style="1" customWidth="1"/>
    <col min="776" max="780" width="9" style="1"/>
    <col min="781" max="781" width="11.375" style="1" customWidth="1"/>
    <col min="782" max="782" width="9" style="1"/>
    <col min="783" max="783" width="11.5" style="1" customWidth="1"/>
    <col min="784" max="1030" width="9" style="1"/>
    <col min="1031" max="1031" width="13.375" style="1" customWidth="1"/>
    <col min="1032" max="1036" width="9" style="1"/>
    <col min="1037" max="1037" width="11.375" style="1" customWidth="1"/>
    <col min="1038" max="1038" width="9" style="1"/>
    <col min="1039" max="1039" width="11.5" style="1" customWidth="1"/>
    <col min="1040" max="1286" width="9" style="1"/>
    <col min="1287" max="1287" width="13.375" style="1" customWidth="1"/>
    <col min="1288" max="1292" width="9" style="1"/>
    <col min="1293" max="1293" width="11.375" style="1" customWidth="1"/>
    <col min="1294" max="1294" width="9" style="1"/>
    <col min="1295" max="1295" width="11.5" style="1" customWidth="1"/>
    <col min="1296" max="1542" width="9" style="1"/>
    <col min="1543" max="1543" width="13.375" style="1" customWidth="1"/>
    <col min="1544" max="1548" width="9" style="1"/>
    <col min="1549" max="1549" width="11.375" style="1" customWidth="1"/>
    <col min="1550" max="1550" width="9" style="1"/>
    <col min="1551" max="1551" width="11.5" style="1" customWidth="1"/>
    <col min="1552" max="1798" width="9" style="1"/>
    <col min="1799" max="1799" width="13.375" style="1" customWidth="1"/>
    <col min="1800" max="1804" width="9" style="1"/>
    <col min="1805" max="1805" width="11.375" style="1" customWidth="1"/>
    <col min="1806" max="1806" width="9" style="1"/>
    <col min="1807" max="1807" width="11.5" style="1" customWidth="1"/>
    <col min="1808" max="2054" width="9" style="1"/>
    <col min="2055" max="2055" width="13.375" style="1" customWidth="1"/>
    <col min="2056" max="2060" width="9" style="1"/>
    <col min="2061" max="2061" width="11.375" style="1" customWidth="1"/>
    <col min="2062" max="2062" width="9" style="1"/>
    <col min="2063" max="2063" width="11.5" style="1" customWidth="1"/>
    <col min="2064" max="2310" width="9" style="1"/>
    <col min="2311" max="2311" width="13.375" style="1" customWidth="1"/>
    <col min="2312" max="2316" width="9" style="1"/>
    <col min="2317" max="2317" width="11.375" style="1" customWidth="1"/>
    <col min="2318" max="2318" width="9" style="1"/>
    <col min="2319" max="2319" width="11.5" style="1" customWidth="1"/>
    <col min="2320" max="2566" width="9" style="1"/>
    <col min="2567" max="2567" width="13.375" style="1" customWidth="1"/>
    <col min="2568" max="2572" width="9" style="1"/>
    <col min="2573" max="2573" width="11.375" style="1" customWidth="1"/>
    <col min="2574" max="2574" width="9" style="1"/>
    <col min="2575" max="2575" width="11.5" style="1" customWidth="1"/>
    <col min="2576" max="2822" width="9" style="1"/>
    <col min="2823" max="2823" width="13.375" style="1" customWidth="1"/>
    <col min="2824" max="2828" width="9" style="1"/>
    <col min="2829" max="2829" width="11.375" style="1" customWidth="1"/>
    <col min="2830" max="2830" width="9" style="1"/>
    <col min="2831" max="2831" width="11.5" style="1" customWidth="1"/>
    <col min="2832" max="3078" width="9" style="1"/>
    <col min="3079" max="3079" width="13.375" style="1" customWidth="1"/>
    <col min="3080" max="3084" width="9" style="1"/>
    <col min="3085" max="3085" width="11.375" style="1" customWidth="1"/>
    <col min="3086" max="3086" width="9" style="1"/>
    <col min="3087" max="3087" width="11.5" style="1" customWidth="1"/>
    <col min="3088" max="3334" width="9" style="1"/>
    <col min="3335" max="3335" width="13.375" style="1" customWidth="1"/>
    <col min="3336" max="3340" width="9" style="1"/>
    <col min="3341" max="3341" width="11.375" style="1" customWidth="1"/>
    <col min="3342" max="3342" width="9" style="1"/>
    <col min="3343" max="3343" width="11.5" style="1" customWidth="1"/>
    <col min="3344" max="3590" width="9" style="1"/>
    <col min="3591" max="3591" width="13.375" style="1" customWidth="1"/>
    <col min="3592" max="3596" width="9" style="1"/>
    <col min="3597" max="3597" width="11.375" style="1" customWidth="1"/>
    <col min="3598" max="3598" width="9" style="1"/>
    <col min="3599" max="3599" width="11.5" style="1" customWidth="1"/>
    <col min="3600" max="3846" width="9" style="1"/>
    <col min="3847" max="3847" width="13.375" style="1" customWidth="1"/>
    <col min="3848" max="3852" width="9" style="1"/>
    <col min="3853" max="3853" width="11.375" style="1" customWidth="1"/>
    <col min="3854" max="3854" width="9" style="1"/>
    <col min="3855" max="3855" width="11.5" style="1" customWidth="1"/>
    <col min="3856" max="4102" width="9" style="1"/>
    <col min="4103" max="4103" width="13.375" style="1" customWidth="1"/>
    <col min="4104" max="4108" width="9" style="1"/>
    <col min="4109" max="4109" width="11.375" style="1" customWidth="1"/>
    <col min="4110" max="4110" width="9" style="1"/>
    <col min="4111" max="4111" width="11.5" style="1" customWidth="1"/>
    <col min="4112" max="4358" width="9" style="1"/>
    <col min="4359" max="4359" width="13.375" style="1" customWidth="1"/>
    <col min="4360" max="4364" width="9" style="1"/>
    <col min="4365" max="4365" width="11.375" style="1" customWidth="1"/>
    <col min="4366" max="4366" width="9" style="1"/>
    <col min="4367" max="4367" width="11.5" style="1" customWidth="1"/>
    <col min="4368" max="4614" width="9" style="1"/>
    <col min="4615" max="4615" width="13.375" style="1" customWidth="1"/>
    <col min="4616" max="4620" width="9" style="1"/>
    <col min="4621" max="4621" width="11.375" style="1" customWidth="1"/>
    <col min="4622" max="4622" width="9" style="1"/>
    <col min="4623" max="4623" width="11.5" style="1" customWidth="1"/>
    <col min="4624" max="4870" width="9" style="1"/>
    <col min="4871" max="4871" width="13.375" style="1" customWidth="1"/>
    <col min="4872" max="4876" width="9" style="1"/>
    <col min="4877" max="4877" width="11.375" style="1" customWidth="1"/>
    <col min="4878" max="4878" width="9" style="1"/>
    <col min="4879" max="4879" width="11.5" style="1" customWidth="1"/>
    <col min="4880" max="5126" width="9" style="1"/>
    <col min="5127" max="5127" width="13.375" style="1" customWidth="1"/>
    <col min="5128" max="5132" width="9" style="1"/>
    <col min="5133" max="5133" width="11.375" style="1" customWidth="1"/>
    <col min="5134" max="5134" width="9" style="1"/>
    <col min="5135" max="5135" width="11.5" style="1" customWidth="1"/>
    <col min="5136" max="5382" width="9" style="1"/>
    <col min="5383" max="5383" width="13.375" style="1" customWidth="1"/>
    <col min="5384" max="5388" width="9" style="1"/>
    <col min="5389" max="5389" width="11.375" style="1" customWidth="1"/>
    <col min="5390" max="5390" width="9" style="1"/>
    <col min="5391" max="5391" width="11.5" style="1" customWidth="1"/>
    <col min="5392" max="5638" width="9" style="1"/>
    <col min="5639" max="5639" width="13.375" style="1" customWidth="1"/>
    <col min="5640" max="5644" width="9" style="1"/>
    <col min="5645" max="5645" width="11.375" style="1" customWidth="1"/>
    <col min="5646" max="5646" width="9" style="1"/>
    <col min="5647" max="5647" width="11.5" style="1" customWidth="1"/>
    <col min="5648" max="5894" width="9" style="1"/>
    <col min="5895" max="5895" width="13.375" style="1" customWidth="1"/>
    <col min="5896" max="5900" width="9" style="1"/>
    <col min="5901" max="5901" width="11.375" style="1" customWidth="1"/>
    <col min="5902" max="5902" width="9" style="1"/>
    <col min="5903" max="5903" width="11.5" style="1" customWidth="1"/>
    <col min="5904" max="6150" width="9" style="1"/>
    <col min="6151" max="6151" width="13.375" style="1" customWidth="1"/>
    <col min="6152" max="6156" width="9" style="1"/>
    <col min="6157" max="6157" width="11.375" style="1" customWidth="1"/>
    <col min="6158" max="6158" width="9" style="1"/>
    <col min="6159" max="6159" width="11.5" style="1" customWidth="1"/>
    <col min="6160" max="6406" width="9" style="1"/>
    <col min="6407" max="6407" width="13.375" style="1" customWidth="1"/>
    <col min="6408" max="6412" width="9" style="1"/>
    <col min="6413" max="6413" width="11.375" style="1" customWidth="1"/>
    <col min="6414" max="6414" width="9" style="1"/>
    <col min="6415" max="6415" width="11.5" style="1" customWidth="1"/>
    <col min="6416" max="6662" width="9" style="1"/>
    <col min="6663" max="6663" width="13.375" style="1" customWidth="1"/>
    <col min="6664" max="6668" width="9" style="1"/>
    <col min="6669" max="6669" width="11.375" style="1" customWidth="1"/>
    <col min="6670" max="6670" width="9" style="1"/>
    <col min="6671" max="6671" width="11.5" style="1" customWidth="1"/>
    <col min="6672" max="6918" width="9" style="1"/>
    <col min="6919" max="6919" width="13.375" style="1" customWidth="1"/>
    <col min="6920" max="6924" width="9" style="1"/>
    <col min="6925" max="6925" width="11.375" style="1" customWidth="1"/>
    <col min="6926" max="6926" width="9" style="1"/>
    <col min="6927" max="6927" width="11.5" style="1" customWidth="1"/>
    <col min="6928" max="7174" width="9" style="1"/>
    <col min="7175" max="7175" width="13.375" style="1" customWidth="1"/>
    <col min="7176" max="7180" width="9" style="1"/>
    <col min="7181" max="7181" width="11.375" style="1" customWidth="1"/>
    <col min="7182" max="7182" width="9" style="1"/>
    <col min="7183" max="7183" width="11.5" style="1" customWidth="1"/>
    <col min="7184" max="7430" width="9" style="1"/>
    <col min="7431" max="7431" width="13.375" style="1" customWidth="1"/>
    <col min="7432" max="7436" width="9" style="1"/>
    <col min="7437" max="7437" width="11.375" style="1" customWidth="1"/>
    <col min="7438" max="7438" width="9" style="1"/>
    <col min="7439" max="7439" width="11.5" style="1" customWidth="1"/>
    <col min="7440" max="7686" width="9" style="1"/>
    <col min="7687" max="7687" width="13.375" style="1" customWidth="1"/>
    <col min="7688" max="7692" width="9" style="1"/>
    <col min="7693" max="7693" width="11.375" style="1" customWidth="1"/>
    <col min="7694" max="7694" width="9" style="1"/>
    <col min="7695" max="7695" width="11.5" style="1" customWidth="1"/>
    <col min="7696" max="7942" width="9" style="1"/>
    <col min="7943" max="7943" width="13.375" style="1" customWidth="1"/>
    <col min="7944" max="7948" width="9" style="1"/>
    <col min="7949" max="7949" width="11.375" style="1" customWidth="1"/>
    <col min="7950" max="7950" width="9" style="1"/>
    <col min="7951" max="7951" width="11.5" style="1" customWidth="1"/>
    <col min="7952" max="8198" width="9" style="1"/>
    <col min="8199" max="8199" width="13.375" style="1" customWidth="1"/>
    <col min="8200" max="8204" width="9" style="1"/>
    <col min="8205" max="8205" width="11.375" style="1" customWidth="1"/>
    <col min="8206" max="8206" width="9" style="1"/>
    <col min="8207" max="8207" width="11.5" style="1" customWidth="1"/>
    <col min="8208" max="8454" width="9" style="1"/>
    <col min="8455" max="8455" width="13.375" style="1" customWidth="1"/>
    <col min="8456" max="8460" width="9" style="1"/>
    <col min="8461" max="8461" width="11.375" style="1" customWidth="1"/>
    <col min="8462" max="8462" width="9" style="1"/>
    <col min="8463" max="8463" width="11.5" style="1" customWidth="1"/>
    <col min="8464" max="8710" width="9" style="1"/>
    <col min="8711" max="8711" width="13.375" style="1" customWidth="1"/>
    <col min="8712" max="8716" width="9" style="1"/>
    <col min="8717" max="8717" width="11.375" style="1" customWidth="1"/>
    <col min="8718" max="8718" width="9" style="1"/>
    <col min="8719" max="8719" width="11.5" style="1" customWidth="1"/>
    <col min="8720" max="8966" width="9" style="1"/>
    <col min="8967" max="8967" width="13.375" style="1" customWidth="1"/>
    <col min="8968" max="8972" width="9" style="1"/>
    <col min="8973" max="8973" width="11.375" style="1" customWidth="1"/>
    <col min="8974" max="8974" width="9" style="1"/>
    <col min="8975" max="8975" width="11.5" style="1" customWidth="1"/>
    <col min="8976" max="9222" width="9" style="1"/>
    <col min="9223" max="9223" width="13.375" style="1" customWidth="1"/>
    <col min="9224" max="9228" width="9" style="1"/>
    <col min="9229" max="9229" width="11.375" style="1" customWidth="1"/>
    <col min="9230" max="9230" width="9" style="1"/>
    <col min="9231" max="9231" width="11.5" style="1" customWidth="1"/>
    <col min="9232" max="9478" width="9" style="1"/>
    <col min="9479" max="9479" width="13.375" style="1" customWidth="1"/>
    <col min="9480" max="9484" width="9" style="1"/>
    <col min="9485" max="9485" width="11.375" style="1" customWidth="1"/>
    <col min="9486" max="9486" width="9" style="1"/>
    <col min="9487" max="9487" width="11.5" style="1" customWidth="1"/>
    <col min="9488" max="9734" width="9" style="1"/>
    <col min="9735" max="9735" width="13.375" style="1" customWidth="1"/>
    <col min="9736" max="9740" width="9" style="1"/>
    <col min="9741" max="9741" width="11.375" style="1" customWidth="1"/>
    <col min="9742" max="9742" width="9" style="1"/>
    <col min="9743" max="9743" width="11.5" style="1" customWidth="1"/>
    <col min="9744" max="9990" width="9" style="1"/>
    <col min="9991" max="9991" width="13.375" style="1" customWidth="1"/>
    <col min="9992" max="9996" width="9" style="1"/>
    <col min="9997" max="9997" width="11.375" style="1" customWidth="1"/>
    <col min="9998" max="9998" width="9" style="1"/>
    <col min="9999" max="9999" width="11.5" style="1" customWidth="1"/>
    <col min="10000" max="10246" width="9" style="1"/>
    <col min="10247" max="10247" width="13.375" style="1" customWidth="1"/>
    <col min="10248" max="10252" width="9" style="1"/>
    <col min="10253" max="10253" width="11.375" style="1" customWidth="1"/>
    <col min="10254" max="10254" width="9" style="1"/>
    <col min="10255" max="10255" width="11.5" style="1" customWidth="1"/>
    <col min="10256" max="10502" width="9" style="1"/>
    <col min="10503" max="10503" width="13.375" style="1" customWidth="1"/>
    <col min="10504" max="10508" width="9" style="1"/>
    <col min="10509" max="10509" width="11.375" style="1" customWidth="1"/>
    <col min="10510" max="10510" width="9" style="1"/>
    <col min="10511" max="10511" width="11.5" style="1" customWidth="1"/>
    <col min="10512" max="10758" width="9" style="1"/>
    <col min="10759" max="10759" width="13.375" style="1" customWidth="1"/>
    <col min="10760" max="10764" width="9" style="1"/>
    <col min="10765" max="10765" width="11.375" style="1" customWidth="1"/>
    <col min="10766" max="10766" width="9" style="1"/>
    <col min="10767" max="10767" width="11.5" style="1" customWidth="1"/>
    <col min="10768" max="11014" width="9" style="1"/>
    <col min="11015" max="11015" width="13.375" style="1" customWidth="1"/>
    <col min="11016" max="11020" width="9" style="1"/>
    <col min="11021" max="11021" width="11.375" style="1" customWidth="1"/>
    <col min="11022" max="11022" width="9" style="1"/>
    <col min="11023" max="11023" width="11.5" style="1" customWidth="1"/>
    <col min="11024" max="11270" width="9" style="1"/>
    <col min="11271" max="11271" width="13.375" style="1" customWidth="1"/>
    <col min="11272" max="11276" width="9" style="1"/>
    <col min="11277" max="11277" width="11.375" style="1" customWidth="1"/>
    <col min="11278" max="11278" width="9" style="1"/>
    <col min="11279" max="11279" width="11.5" style="1" customWidth="1"/>
    <col min="11280" max="11526" width="9" style="1"/>
    <col min="11527" max="11527" width="13.375" style="1" customWidth="1"/>
    <col min="11528" max="11532" width="9" style="1"/>
    <col min="11533" max="11533" width="11.375" style="1" customWidth="1"/>
    <col min="11534" max="11534" width="9" style="1"/>
    <col min="11535" max="11535" width="11.5" style="1" customWidth="1"/>
    <col min="11536" max="11782" width="9" style="1"/>
    <col min="11783" max="11783" width="13.375" style="1" customWidth="1"/>
    <col min="11784" max="11788" width="9" style="1"/>
    <col min="11789" max="11789" width="11.375" style="1" customWidth="1"/>
    <col min="11790" max="11790" width="9" style="1"/>
    <col min="11791" max="11791" width="11.5" style="1" customWidth="1"/>
    <col min="11792" max="12038" width="9" style="1"/>
    <col min="12039" max="12039" width="13.375" style="1" customWidth="1"/>
    <col min="12040" max="12044" width="9" style="1"/>
    <col min="12045" max="12045" width="11.375" style="1" customWidth="1"/>
    <col min="12046" max="12046" width="9" style="1"/>
    <col min="12047" max="12047" width="11.5" style="1" customWidth="1"/>
    <col min="12048" max="12294" width="9" style="1"/>
    <col min="12295" max="12295" width="13.375" style="1" customWidth="1"/>
    <col min="12296" max="12300" width="9" style="1"/>
    <col min="12301" max="12301" width="11.375" style="1" customWidth="1"/>
    <col min="12302" max="12302" width="9" style="1"/>
    <col min="12303" max="12303" width="11.5" style="1" customWidth="1"/>
    <col min="12304" max="12550" width="9" style="1"/>
    <col min="12551" max="12551" width="13.375" style="1" customWidth="1"/>
    <col min="12552" max="12556" width="9" style="1"/>
    <col min="12557" max="12557" width="11.375" style="1" customWidth="1"/>
    <col min="12558" max="12558" width="9" style="1"/>
    <col min="12559" max="12559" width="11.5" style="1" customWidth="1"/>
    <col min="12560" max="12806" width="9" style="1"/>
    <col min="12807" max="12807" width="13.375" style="1" customWidth="1"/>
    <col min="12808" max="12812" width="9" style="1"/>
    <col min="12813" max="12813" width="11.375" style="1" customWidth="1"/>
    <col min="12814" max="12814" width="9" style="1"/>
    <col min="12815" max="12815" width="11.5" style="1" customWidth="1"/>
    <col min="12816" max="13062" width="9" style="1"/>
    <col min="13063" max="13063" width="13.375" style="1" customWidth="1"/>
    <col min="13064" max="13068" width="9" style="1"/>
    <col min="13069" max="13069" width="11.375" style="1" customWidth="1"/>
    <col min="13070" max="13070" width="9" style="1"/>
    <col min="13071" max="13071" width="11.5" style="1" customWidth="1"/>
    <col min="13072" max="13318" width="9" style="1"/>
    <col min="13319" max="13319" width="13.375" style="1" customWidth="1"/>
    <col min="13320" max="13324" width="9" style="1"/>
    <col min="13325" max="13325" width="11.375" style="1" customWidth="1"/>
    <col min="13326" max="13326" width="9" style="1"/>
    <col min="13327" max="13327" width="11.5" style="1" customWidth="1"/>
    <col min="13328" max="13574" width="9" style="1"/>
    <col min="13575" max="13575" width="13.375" style="1" customWidth="1"/>
    <col min="13576" max="13580" width="9" style="1"/>
    <col min="13581" max="13581" width="11.375" style="1" customWidth="1"/>
    <col min="13582" max="13582" width="9" style="1"/>
    <col min="13583" max="13583" width="11.5" style="1" customWidth="1"/>
    <col min="13584" max="13830" width="9" style="1"/>
    <col min="13831" max="13831" width="13.375" style="1" customWidth="1"/>
    <col min="13832" max="13836" width="9" style="1"/>
    <col min="13837" max="13837" width="11.375" style="1" customWidth="1"/>
    <col min="13838" max="13838" width="9" style="1"/>
    <col min="13839" max="13839" width="11.5" style="1" customWidth="1"/>
    <col min="13840" max="14086" width="9" style="1"/>
    <col min="14087" max="14087" width="13.375" style="1" customWidth="1"/>
    <col min="14088" max="14092" width="9" style="1"/>
    <col min="14093" max="14093" width="11.375" style="1" customWidth="1"/>
    <col min="14094" max="14094" width="9" style="1"/>
    <col min="14095" max="14095" width="11.5" style="1" customWidth="1"/>
    <col min="14096" max="14342" width="9" style="1"/>
    <col min="14343" max="14343" width="13.375" style="1" customWidth="1"/>
    <col min="14344" max="14348" width="9" style="1"/>
    <col min="14349" max="14349" width="11.375" style="1" customWidth="1"/>
    <col min="14350" max="14350" width="9" style="1"/>
    <col min="14351" max="14351" width="11.5" style="1" customWidth="1"/>
    <col min="14352" max="14598" width="9" style="1"/>
    <col min="14599" max="14599" width="13.375" style="1" customWidth="1"/>
    <col min="14600" max="14604" width="9" style="1"/>
    <col min="14605" max="14605" width="11.375" style="1" customWidth="1"/>
    <col min="14606" max="14606" width="9" style="1"/>
    <col min="14607" max="14607" width="11.5" style="1" customWidth="1"/>
    <col min="14608" max="14854" width="9" style="1"/>
    <col min="14855" max="14855" width="13.375" style="1" customWidth="1"/>
    <col min="14856" max="14860" width="9" style="1"/>
    <col min="14861" max="14861" width="11.375" style="1" customWidth="1"/>
    <col min="14862" max="14862" width="9" style="1"/>
    <col min="14863" max="14863" width="11.5" style="1" customWidth="1"/>
    <col min="14864" max="15110" width="9" style="1"/>
    <col min="15111" max="15111" width="13.375" style="1" customWidth="1"/>
    <col min="15112" max="15116" width="9" style="1"/>
    <col min="15117" max="15117" width="11.375" style="1" customWidth="1"/>
    <col min="15118" max="15118" width="9" style="1"/>
    <col min="15119" max="15119" width="11.5" style="1" customWidth="1"/>
    <col min="15120" max="15366" width="9" style="1"/>
    <col min="15367" max="15367" width="13.375" style="1" customWidth="1"/>
    <col min="15368" max="15372" width="9" style="1"/>
    <col min="15373" max="15373" width="11.375" style="1" customWidth="1"/>
    <col min="15374" max="15374" width="9" style="1"/>
    <col min="15375" max="15375" width="11.5" style="1" customWidth="1"/>
    <col min="15376" max="15622" width="9" style="1"/>
    <col min="15623" max="15623" width="13.375" style="1" customWidth="1"/>
    <col min="15624" max="15628" width="9" style="1"/>
    <col min="15629" max="15629" width="11.375" style="1" customWidth="1"/>
    <col min="15630" max="15630" width="9" style="1"/>
    <col min="15631" max="15631" width="11.5" style="1" customWidth="1"/>
    <col min="15632" max="15878" width="9" style="1"/>
    <col min="15879" max="15879" width="13.375" style="1" customWidth="1"/>
    <col min="15880" max="15884" width="9" style="1"/>
    <col min="15885" max="15885" width="11.375" style="1" customWidth="1"/>
    <col min="15886" max="15886" width="9" style="1"/>
    <col min="15887" max="15887" width="11.5" style="1" customWidth="1"/>
    <col min="15888" max="16134" width="9" style="1"/>
    <col min="16135" max="16135" width="13.375" style="1" customWidth="1"/>
    <col min="16136" max="16140" width="9" style="1"/>
    <col min="16141" max="16141" width="11.375" style="1" customWidth="1"/>
    <col min="16142" max="16142" width="9" style="1"/>
    <col min="16143" max="16143" width="11.5" style="1" customWidth="1"/>
    <col min="16144" max="16384" width="9" style="1"/>
  </cols>
  <sheetData>
    <row r="1" spans="1:22" x14ac:dyDescent="0.15">
      <c r="D1" s="1" t="s">
        <v>0</v>
      </c>
      <c r="G1" t="s">
        <v>29</v>
      </c>
      <c r="H1" t="s">
        <v>30</v>
      </c>
      <c r="I1" t="s">
        <v>31</v>
      </c>
      <c r="J1" s="1" t="s">
        <v>5</v>
      </c>
      <c r="K1" s="1" t="s">
        <v>11</v>
      </c>
      <c r="L1" s="1" t="s">
        <v>12</v>
      </c>
    </row>
    <row r="2" spans="1:22" x14ac:dyDescent="0.15">
      <c r="A2" s="5" t="s">
        <v>1</v>
      </c>
      <c r="B2" s="11" t="s">
        <v>28</v>
      </c>
      <c r="C2" s="5" t="s">
        <v>13</v>
      </c>
      <c r="D2" s="5">
        <v>35.04</v>
      </c>
      <c r="E2" s="5"/>
      <c r="F2" s="5"/>
      <c r="G2" s="5"/>
      <c r="H2" s="5"/>
      <c r="I2" s="5"/>
      <c r="J2" s="5"/>
      <c r="K2" s="5"/>
      <c r="L2" s="5"/>
    </row>
    <row r="3" spans="1:22" x14ac:dyDescent="0.15">
      <c r="A3" s="5"/>
      <c r="B3" s="12"/>
      <c r="C3" s="5"/>
      <c r="D3" s="5">
        <v>35.020000000000003</v>
      </c>
      <c r="E3" s="5">
        <f>AVERAGE(D2:D3)</f>
        <v>35.03</v>
      </c>
      <c r="F3" s="5">
        <v>23.82</v>
      </c>
      <c r="G3" s="5">
        <f>(1/2^E3)/(1/2^F3)</f>
        <v>4.2213731997454268E-4</v>
      </c>
      <c r="H3" s="5"/>
      <c r="I3" s="5"/>
      <c r="J3" s="5"/>
      <c r="K3" s="5"/>
      <c r="L3" s="5"/>
    </row>
    <row r="4" spans="1:22" x14ac:dyDescent="0.15">
      <c r="A4" s="5"/>
      <c r="B4" s="12"/>
      <c r="C4" s="5" t="s">
        <v>14</v>
      </c>
      <c r="D4" s="5">
        <v>34.71</v>
      </c>
      <c r="E4" s="5"/>
      <c r="F4" s="5"/>
      <c r="G4" s="5"/>
      <c r="H4" s="5"/>
      <c r="I4" s="5"/>
      <c r="J4" s="5"/>
      <c r="K4" s="5"/>
      <c r="L4" s="5"/>
    </row>
    <row r="5" spans="1:22" x14ac:dyDescent="0.15">
      <c r="A5" s="5"/>
      <c r="B5" s="12"/>
      <c r="C5" s="5"/>
      <c r="D5" s="5">
        <v>34.619999999999997</v>
      </c>
      <c r="E5" s="5">
        <f>AVERAGE(D4:D5)</f>
        <v>34.664999999999999</v>
      </c>
      <c r="F5" s="5">
        <v>23.69</v>
      </c>
      <c r="G5" s="5">
        <f>(1/2^E5)/(1/2^F5)</f>
        <v>4.9681625590951674E-4</v>
      </c>
      <c r="H5" s="5"/>
      <c r="I5" s="5"/>
      <c r="J5" s="5"/>
      <c r="K5" s="5"/>
      <c r="L5" s="5"/>
    </row>
    <row r="6" spans="1:22" x14ac:dyDescent="0.15">
      <c r="A6" s="5"/>
      <c r="B6" s="12"/>
      <c r="C6" s="5" t="s">
        <v>15</v>
      </c>
      <c r="D6" s="5">
        <v>36.17</v>
      </c>
      <c r="E6" s="5"/>
      <c r="F6" s="5"/>
      <c r="G6" s="5"/>
      <c r="H6" s="5"/>
      <c r="I6" s="5"/>
      <c r="J6" s="5"/>
      <c r="K6" s="5"/>
      <c r="L6" s="5"/>
    </row>
    <row r="7" spans="1:22" x14ac:dyDescent="0.15">
      <c r="A7" s="5"/>
      <c r="B7" s="12"/>
      <c r="C7" s="5"/>
      <c r="D7" s="5">
        <v>35.78</v>
      </c>
      <c r="E7" s="5">
        <f>AVERAGE(D6:D7)</f>
        <v>35.975000000000001</v>
      </c>
      <c r="F7" s="5">
        <v>24.58</v>
      </c>
      <c r="G7" s="5">
        <f>(1/2^E7)/(1/2^F7)</f>
        <v>3.7133270342797997E-4</v>
      </c>
      <c r="H7" s="5"/>
      <c r="I7" s="5"/>
      <c r="J7" s="5"/>
      <c r="K7" s="5"/>
      <c r="L7" s="5"/>
    </row>
    <row r="8" spans="1:22" x14ac:dyDescent="0.15">
      <c r="A8" s="5"/>
      <c r="B8" s="12"/>
      <c r="C8" s="5" t="s">
        <v>16</v>
      </c>
      <c r="D8" s="5">
        <v>38</v>
      </c>
      <c r="E8" s="5"/>
      <c r="F8" s="5"/>
      <c r="G8" s="5"/>
      <c r="H8" s="5"/>
      <c r="I8" s="5"/>
      <c r="J8" s="5"/>
      <c r="K8" s="5"/>
      <c r="L8" s="5"/>
    </row>
    <row r="9" spans="1:22" x14ac:dyDescent="0.15">
      <c r="A9" s="5"/>
      <c r="B9" s="12"/>
      <c r="C9" s="5"/>
      <c r="D9" s="5">
        <v>37.22</v>
      </c>
      <c r="E9" s="5">
        <f>AVERAGE(D8:D9)</f>
        <v>37.61</v>
      </c>
      <c r="F9" s="5">
        <v>23.37</v>
      </c>
      <c r="G9" s="6">
        <f>(1/2^E9)/(1/2^F9)</f>
        <v>5.168123244400205E-5</v>
      </c>
      <c r="H9" s="5"/>
      <c r="I9" s="5"/>
      <c r="J9" s="5"/>
      <c r="K9" s="5"/>
      <c r="L9" s="5"/>
    </row>
    <row r="10" spans="1:22" x14ac:dyDescent="0.15">
      <c r="A10" s="5"/>
      <c r="B10" s="12"/>
      <c r="C10" s="5" t="s">
        <v>17</v>
      </c>
      <c r="D10" s="5">
        <v>32.14</v>
      </c>
      <c r="E10" s="5"/>
      <c r="F10" s="5"/>
      <c r="G10" s="5"/>
      <c r="H10" s="5"/>
      <c r="I10" s="5"/>
      <c r="J10" s="5"/>
      <c r="K10" s="5"/>
      <c r="L10" s="5"/>
    </row>
    <row r="11" spans="1:22" x14ac:dyDescent="0.15">
      <c r="A11" s="5"/>
      <c r="B11" s="12"/>
      <c r="C11" s="5"/>
      <c r="D11" s="5">
        <v>32.520000000000003</v>
      </c>
      <c r="E11" s="5">
        <f>AVERAGE(D10:D11)</f>
        <v>32.33</v>
      </c>
      <c r="F11" s="5">
        <v>22.74</v>
      </c>
      <c r="G11" s="5">
        <f>(1/2^E11)/(1/2^F11)</f>
        <v>1.2975447403286249E-3</v>
      </c>
      <c r="H11" s="5"/>
      <c r="I11" s="5"/>
      <c r="J11" s="5"/>
      <c r="K11" s="5"/>
      <c r="L11" s="5"/>
    </row>
    <row r="12" spans="1:22" x14ac:dyDescent="0.15">
      <c r="A12" s="5"/>
      <c r="B12" s="12"/>
      <c r="C12" s="5" t="s">
        <v>18</v>
      </c>
      <c r="D12" s="5">
        <v>35.270000000000003</v>
      </c>
      <c r="E12" s="5"/>
      <c r="F12" s="5"/>
      <c r="G12" s="5"/>
      <c r="H12" s="5"/>
      <c r="I12" s="5"/>
      <c r="J12" s="5"/>
      <c r="K12" s="5"/>
      <c r="L12" s="5"/>
      <c r="P12" s="4"/>
      <c r="Q12" s="4" t="s">
        <v>6</v>
      </c>
      <c r="R12" s="4" t="s">
        <v>7</v>
      </c>
      <c r="S12" s="4" t="s">
        <v>8</v>
      </c>
      <c r="T12" s="4"/>
      <c r="U12" s="4"/>
      <c r="V12" s="4"/>
    </row>
    <row r="13" spans="1:22" x14ac:dyDescent="0.15">
      <c r="A13" s="5"/>
      <c r="B13" s="12"/>
      <c r="C13" s="5"/>
      <c r="D13" s="5">
        <v>34.950000000000003</v>
      </c>
      <c r="E13" s="5">
        <f>AVERAGE(D12:D13)</f>
        <v>35.11</v>
      </c>
      <c r="F13" s="5">
        <v>26.24</v>
      </c>
      <c r="G13" s="5">
        <f>(1/2^E13)/(1/2^F13)</f>
        <v>2.1372923852748782E-3</v>
      </c>
      <c r="H13" s="5"/>
      <c r="I13" s="5"/>
      <c r="J13" s="5"/>
      <c r="K13" s="5"/>
      <c r="L13" s="5"/>
      <c r="P13" s="4" t="s">
        <v>9</v>
      </c>
      <c r="Q13" s="4">
        <v>1</v>
      </c>
      <c r="R13" s="4">
        <v>1</v>
      </c>
      <c r="S13" s="4">
        <v>1</v>
      </c>
      <c r="T13" s="4">
        <v>2.8874730265507061E-4</v>
      </c>
      <c r="U13" s="4">
        <v>5.0120163647603177E-4</v>
      </c>
      <c r="V13" s="4">
        <v>5.8989117975866156E-4</v>
      </c>
    </row>
    <row r="14" spans="1:22" x14ac:dyDescent="0.15">
      <c r="A14" s="5"/>
      <c r="B14" s="12"/>
      <c r="C14" s="5" t="s">
        <v>19</v>
      </c>
      <c r="D14" s="5">
        <v>37.32</v>
      </c>
      <c r="E14" s="5"/>
      <c r="F14" s="5"/>
      <c r="G14" s="5"/>
      <c r="H14" s="5"/>
      <c r="I14" s="5"/>
      <c r="J14" s="5"/>
      <c r="K14" s="5"/>
      <c r="L14" s="5"/>
      <c r="P14" s="4" t="s">
        <v>10</v>
      </c>
      <c r="Q14" s="4">
        <v>2.5449146980325681</v>
      </c>
      <c r="R14" s="4">
        <v>2.8101843562061934</v>
      </c>
      <c r="S14" s="4">
        <v>1.6233809404196797</v>
      </c>
      <c r="T14" s="4">
        <v>4.446339675367373E-4</v>
      </c>
      <c r="U14" s="4">
        <v>1.1805802227542912E-3</v>
      </c>
      <c r="V14" s="4">
        <v>5.9337709373897402E-4</v>
      </c>
    </row>
    <row r="15" spans="1:22" x14ac:dyDescent="0.15">
      <c r="A15" s="5"/>
      <c r="B15" s="12"/>
      <c r="C15" s="5"/>
      <c r="D15" s="5">
        <v>37.82</v>
      </c>
      <c r="E15" s="5">
        <f>AVERAGE(D14:D15)</f>
        <v>37.57</v>
      </c>
      <c r="F15" s="5">
        <v>23.03</v>
      </c>
      <c r="G15" s="6">
        <f>(1/2^E15)/(1/2^F15)</f>
        <v>4.1978204899284182E-5</v>
      </c>
      <c r="H15" s="5">
        <f>AVERAGE(G2:G15)</f>
        <v>6.883975488941183E-4</v>
      </c>
      <c r="I15" s="5">
        <v>1</v>
      </c>
      <c r="J15" s="5">
        <f>STDEV(G2:G15)/SQRT(7)</f>
        <v>2.8874730265507061E-4</v>
      </c>
      <c r="K15" s="5">
        <f>J15/H15</f>
        <v>0.41944847583918771</v>
      </c>
      <c r="L15" s="5"/>
      <c r="P15" s="4"/>
      <c r="Q15" s="4">
        <v>0.41944847583918771</v>
      </c>
      <c r="R15" s="4">
        <v>0.2892686690907062</v>
      </c>
      <c r="S15" s="4">
        <v>0.36663303453135493</v>
      </c>
      <c r="T15" s="4"/>
      <c r="U15" s="4"/>
      <c r="V15" s="4"/>
    </row>
    <row r="16" spans="1:22" x14ac:dyDescent="0.15">
      <c r="B16" s="9" t="s">
        <v>2</v>
      </c>
      <c r="C16" s="1" t="s">
        <v>20</v>
      </c>
      <c r="D16" s="1">
        <v>32.25</v>
      </c>
      <c r="P16" s="4"/>
      <c r="Q16" s="4">
        <v>0.25379910835537356</v>
      </c>
      <c r="R16" s="4">
        <v>0.24246530824915608</v>
      </c>
      <c r="S16" s="4">
        <v>0.22717996341238911</v>
      </c>
      <c r="T16" s="4"/>
      <c r="U16" s="4"/>
      <c r="V16" s="4"/>
    </row>
    <row r="17" spans="1:12" x14ac:dyDescent="0.15">
      <c r="B17" s="10"/>
      <c r="D17" s="1">
        <v>32.340000000000003</v>
      </c>
      <c r="E17" s="1">
        <f>AVERAGE(D16:D17)</f>
        <v>32.295000000000002</v>
      </c>
      <c r="F17" s="1">
        <v>23.68</v>
      </c>
      <c r="G17" s="1">
        <f>(1/2^E17)/(1/2^F17)</f>
        <v>2.5505073966580402E-3</v>
      </c>
    </row>
    <row r="18" spans="1:12" x14ac:dyDescent="0.15">
      <c r="B18" s="10"/>
      <c r="C18" s="1" t="s">
        <v>21</v>
      </c>
      <c r="D18" s="1">
        <v>33.5</v>
      </c>
    </row>
    <row r="19" spans="1:12" x14ac:dyDescent="0.15">
      <c r="B19" s="10"/>
      <c r="D19" s="1">
        <v>34.07</v>
      </c>
      <c r="E19" s="1">
        <f>AVERAGE(D18:D19)</f>
        <v>33.784999999999997</v>
      </c>
      <c r="F19" s="1">
        <v>23.71</v>
      </c>
      <c r="G19" s="1">
        <f>(1/2^E19)/(1/2^F19)</f>
        <v>9.2709191499074572E-4</v>
      </c>
    </row>
    <row r="20" spans="1:12" x14ac:dyDescent="0.15">
      <c r="B20" s="10"/>
      <c r="C20" s="1" t="s">
        <v>22</v>
      </c>
      <c r="D20" s="1">
        <v>33.020000000000003</v>
      </c>
    </row>
    <row r="21" spans="1:12" x14ac:dyDescent="0.15">
      <c r="B21" s="10"/>
      <c r="D21" s="1">
        <v>33.049999999999997</v>
      </c>
      <c r="E21" s="1">
        <f>AVERAGE(D20:D21)</f>
        <v>33.034999999999997</v>
      </c>
      <c r="F21" s="1">
        <v>23.64</v>
      </c>
      <c r="G21" s="1">
        <f>(1/2^E21)/(1/2^F21)</f>
        <v>1.4853308137119255E-3</v>
      </c>
    </row>
    <row r="22" spans="1:12" x14ac:dyDescent="0.15">
      <c r="B22" s="10"/>
      <c r="C22" s="1" t="s">
        <v>23</v>
      </c>
      <c r="D22" s="1">
        <v>32.79</v>
      </c>
    </row>
    <row r="23" spans="1:12" x14ac:dyDescent="0.15">
      <c r="B23" s="10"/>
      <c r="D23" s="1">
        <v>32.659999999999997</v>
      </c>
      <c r="E23" s="1">
        <f>AVERAGE(D22:D23)</f>
        <v>32.724999999999994</v>
      </c>
      <c r="F23" s="1">
        <v>24.94</v>
      </c>
      <c r="G23" s="1">
        <f>(1/2^E23)/(1/2^F23)</f>
        <v>4.5339996655614362E-3</v>
      </c>
    </row>
    <row r="24" spans="1:12" x14ac:dyDescent="0.15">
      <c r="B24" s="10"/>
      <c r="C24" s="1" t="s">
        <v>24</v>
      </c>
      <c r="D24" s="1">
        <v>33.44</v>
      </c>
    </row>
    <row r="25" spans="1:12" x14ac:dyDescent="0.15">
      <c r="B25" s="10"/>
      <c r="D25" s="1">
        <v>33.76</v>
      </c>
      <c r="E25" s="1">
        <f>AVERAGE(D24:D25)</f>
        <v>33.599999999999994</v>
      </c>
      <c r="F25" s="1">
        <v>23.17</v>
      </c>
      <c r="G25" s="1">
        <f>(1/2^E25)/(1/2^F25)</f>
        <v>7.2486502472121996E-4</v>
      </c>
    </row>
    <row r="26" spans="1:12" ht="14.25" x14ac:dyDescent="0.15">
      <c r="B26" s="10"/>
      <c r="C26" s="1" t="s">
        <v>25</v>
      </c>
      <c r="D26" s="2">
        <v>34.43</v>
      </c>
    </row>
    <row r="27" spans="1:12" ht="14.25" x14ac:dyDescent="0.15">
      <c r="B27" s="10"/>
      <c r="D27" s="2">
        <v>34.49</v>
      </c>
      <c r="E27" s="1">
        <f t="shared" ref="E27:E61" si="0">AVERAGE(D26:D27)</f>
        <v>34.46</v>
      </c>
      <c r="F27" s="1">
        <v>25.03</v>
      </c>
      <c r="G27" s="1">
        <f>(1/2^E27)/(1/2^F27)</f>
        <v>1.4497300494424321E-3</v>
      </c>
    </row>
    <row r="28" spans="1:12" x14ac:dyDescent="0.15">
      <c r="B28" s="10"/>
      <c r="C28" s="1" t="s">
        <v>26</v>
      </c>
      <c r="D28" s="1">
        <v>33.869999999999997</v>
      </c>
    </row>
    <row r="29" spans="1:12" x14ac:dyDescent="0.15">
      <c r="B29" s="10"/>
      <c r="D29" s="1">
        <v>33.71</v>
      </c>
      <c r="E29" s="1">
        <f t="shared" si="0"/>
        <v>33.79</v>
      </c>
      <c r="F29" s="1">
        <v>23.71</v>
      </c>
      <c r="G29" s="1">
        <f>(1/2^E29)/(1/2^F29)</f>
        <v>9.2388442063046528E-4</v>
      </c>
    </row>
    <row r="30" spans="1:12" x14ac:dyDescent="0.15">
      <c r="B30" s="10"/>
      <c r="C30" s="1" t="s">
        <v>27</v>
      </c>
      <c r="D30" s="1">
        <v>33.71</v>
      </c>
    </row>
    <row r="31" spans="1:12" x14ac:dyDescent="0.15">
      <c r="B31" s="10"/>
      <c r="D31" s="1">
        <v>33.47</v>
      </c>
      <c r="E31" s="1">
        <f t="shared" si="0"/>
        <v>33.590000000000003</v>
      </c>
      <c r="F31" s="1">
        <v>24.13</v>
      </c>
      <c r="G31" s="1">
        <f>(1/2^E31)/(1/2^F31)</f>
        <v>1.4198950364456124E-3</v>
      </c>
      <c r="H31" s="1">
        <f>AVERAGE(G16:G31)</f>
        <v>1.751913040270235E-3</v>
      </c>
      <c r="I31" s="1">
        <f>H31/H15</f>
        <v>2.5449146980325681</v>
      </c>
      <c r="J31" s="1">
        <f>STDEV(G16:G31)/SQRT(8)</f>
        <v>4.446339675367373E-4</v>
      </c>
      <c r="K31" s="1">
        <f>J31/H31</f>
        <v>0.25379910835537356</v>
      </c>
      <c r="L31" s="1">
        <f>TTEST(G2:G15,G16:G31,2,3)</f>
        <v>6.8502118806072376E-2</v>
      </c>
    </row>
    <row r="32" spans="1:12" ht="13.5" customHeight="1" x14ac:dyDescent="0.15">
      <c r="A32" s="5" t="s">
        <v>3</v>
      </c>
      <c r="B32" s="11" t="s">
        <v>28</v>
      </c>
      <c r="C32" s="5" t="s">
        <v>13</v>
      </c>
      <c r="D32" s="5">
        <v>32.630000000000003</v>
      </c>
      <c r="E32" s="5"/>
      <c r="F32" s="5"/>
      <c r="G32" s="5"/>
      <c r="H32" s="5"/>
      <c r="I32" s="5"/>
      <c r="J32" s="5"/>
      <c r="K32" s="5"/>
      <c r="L32" s="5"/>
    </row>
    <row r="33" spans="1:12" x14ac:dyDescent="0.15">
      <c r="A33" s="5"/>
      <c r="B33" s="12"/>
      <c r="C33" s="5"/>
      <c r="D33" s="5">
        <v>31.98</v>
      </c>
      <c r="E33" s="5">
        <f t="shared" si="0"/>
        <v>32.305</v>
      </c>
      <c r="F33" s="5">
        <v>23.82</v>
      </c>
      <c r="G33" s="5">
        <f>(1/2^E33)/(1/2^F33)</f>
        <v>2.7910041791818227E-3</v>
      </c>
      <c r="H33" s="5"/>
      <c r="I33" s="5"/>
      <c r="J33" s="5"/>
      <c r="K33" s="5"/>
      <c r="L33" s="5"/>
    </row>
    <row r="34" spans="1:12" x14ac:dyDescent="0.15">
      <c r="A34" s="5"/>
      <c r="B34" s="12"/>
      <c r="C34" s="5" t="s">
        <v>14</v>
      </c>
      <c r="D34" s="5">
        <v>32.17</v>
      </c>
      <c r="E34" s="5"/>
      <c r="F34" s="5"/>
      <c r="G34" s="5"/>
      <c r="H34" s="5"/>
      <c r="I34" s="5"/>
      <c r="J34" s="5"/>
      <c r="K34" s="5"/>
      <c r="L34" s="5"/>
    </row>
    <row r="35" spans="1:12" x14ac:dyDescent="0.15">
      <c r="A35" s="5"/>
      <c r="B35" s="12"/>
      <c r="C35" s="5"/>
      <c r="D35" s="5">
        <v>33.729999999999997</v>
      </c>
      <c r="E35" s="5">
        <f t="shared" si="0"/>
        <v>32.950000000000003</v>
      </c>
      <c r="F35" s="5">
        <v>23.69</v>
      </c>
      <c r="G35" s="5">
        <f>(1/2^E35)/(1/2^F35)</f>
        <v>1.6310310926335328E-3</v>
      </c>
      <c r="H35" s="5"/>
      <c r="I35" s="5"/>
      <c r="J35" s="5"/>
      <c r="K35" s="5"/>
      <c r="L35" s="5"/>
    </row>
    <row r="36" spans="1:12" x14ac:dyDescent="0.15">
      <c r="A36" s="5"/>
      <c r="B36" s="12"/>
      <c r="C36" s="5" t="s">
        <v>15</v>
      </c>
      <c r="D36" s="5">
        <v>34</v>
      </c>
      <c r="E36" s="5"/>
      <c r="F36" s="5"/>
      <c r="G36" s="5"/>
      <c r="H36" s="5"/>
      <c r="I36" s="5"/>
      <c r="J36" s="5"/>
      <c r="K36" s="5"/>
      <c r="L36" s="5"/>
    </row>
    <row r="37" spans="1:12" x14ac:dyDescent="0.15">
      <c r="A37" s="5"/>
      <c r="B37" s="12"/>
      <c r="C37" s="5"/>
      <c r="D37" s="5">
        <v>33.86</v>
      </c>
      <c r="E37" s="5">
        <f t="shared" si="0"/>
        <v>33.93</v>
      </c>
      <c r="F37" s="5">
        <v>24.58</v>
      </c>
      <c r="G37" s="5">
        <f>(1/2^E37)/(1/2^F37)</f>
        <v>1.5323908162045909E-3</v>
      </c>
      <c r="H37" s="5"/>
      <c r="I37" s="5"/>
      <c r="J37" s="5"/>
      <c r="K37" s="5"/>
      <c r="L37" s="5"/>
    </row>
    <row r="38" spans="1:12" x14ac:dyDescent="0.15">
      <c r="A38" s="5"/>
      <c r="B38" s="12"/>
      <c r="C38" s="5" t="s">
        <v>16</v>
      </c>
      <c r="D38" s="5">
        <v>34.44</v>
      </c>
      <c r="E38" s="5"/>
      <c r="F38" s="5"/>
      <c r="G38" s="5"/>
      <c r="H38" s="5"/>
      <c r="I38" s="5"/>
      <c r="J38" s="5"/>
      <c r="K38" s="5"/>
      <c r="L38" s="5"/>
    </row>
    <row r="39" spans="1:12" x14ac:dyDescent="0.15">
      <c r="A39" s="5"/>
      <c r="B39" s="12"/>
      <c r="C39" s="5"/>
      <c r="D39" s="5">
        <v>34.119999999999997</v>
      </c>
      <c r="E39" s="5">
        <f t="shared" si="0"/>
        <v>34.28</v>
      </c>
      <c r="F39" s="5">
        <v>23.37</v>
      </c>
      <c r="G39" s="5">
        <f>(1/2^E39)/(1/2^F39)</f>
        <v>5.1971200315105491E-4</v>
      </c>
      <c r="H39" s="5"/>
      <c r="I39" s="5"/>
      <c r="J39" s="5"/>
      <c r="K39" s="5"/>
      <c r="L39" s="5"/>
    </row>
    <row r="40" spans="1:12" x14ac:dyDescent="0.15">
      <c r="A40" s="5"/>
      <c r="B40" s="12"/>
      <c r="C40" s="5" t="s">
        <v>17</v>
      </c>
      <c r="D40" s="5">
        <v>30.49</v>
      </c>
      <c r="E40" s="5"/>
      <c r="F40" s="5"/>
      <c r="G40" s="5"/>
      <c r="H40" s="5"/>
      <c r="I40" s="5"/>
      <c r="J40" s="5"/>
      <c r="K40" s="5"/>
      <c r="L40" s="5"/>
    </row>
    <row r="41" spans="1:12" x14ac:dyDescent="0.15">
      <c r="A41" s="5"/>
      <c r="B41" s="12"/>
      <c r="C41" s="5"/>
      <c r="D41" s="5">
        <v>30.87</v>
      </c>
      <c r="E41" s="5">
        <f t="shared" si="0"/>
        <v>30.68</v>
      </c>
      <c r="F41" s="5">
        <v>22.74</v>
      </c>
      <c r="G41" s="5">
        <f>(1/2^E41)/(1/2^F41)</f>
        <v>4.0721318782856271E-3</v>
      </c>
      <c r="H41" s="5"/>
      <c r="I41" s="5"/>
      <c r="J41" s="5"/>
      <c r="K41" s="5"/>
      <c r="L41" s="5"/>
    </row>
    <row r="42" spans="1:12" ht="14.25" x14ac:dyDescent="0.15">
      <c r="A42" s="5"/>
      <c r="B42" s="12"/>
      <c r="C42" s="5" t="s">
        <v>18</v>
      </c>
      <c r="D42" s="7">
        <v>35.700000000000003</v>
      </c>
      <c r="E42" s="5"/>
      <c r="F42" s="5"/>
      <c r="G42" s="5"/>
      <c r="H42" s="5"/>
      <c r="I42" s="5"/>
      <c r="J42" s="5"/>
      <c r="K42" s="5"/>
      <c r="L42" s="5"/>
    </row>
    <row r="43" spans="1:12" ht="14.25" x14ac:dyDescent="0.15">
      <c r="A43" s="5"/>
      <c r="B43" s="12"/>
      <c r="C43" s="5"/>
      <c r="D43" s="7">
        <v>35.81</v>
      </c>
      <c r="E43" s="5">
        <f t="shared" si="0"/>
        <v>35.755000000000003</v>
      </c>
      <c r="F43" s="5">
        <v>26.24</v>
      </c>
      <c r="G43" s="5">
        <f>(1/2^E43)/(1/2^F43)</f>
        <v>1.3667830718703063E-3</v>
      </c>
      <c r="H43" s="5"/>
      <c r="I43" s="5"/>
      <c r="J43" s="5"/>
      <c r="K43" s="5"/>
      <c r="L43" s="5"/>
    </row>
    <row r="44" spans="1:12" x14ac:dyDescent="0.15">
      <c r="A44" s="5"/>
      <c r="B44" s="12"/>
      <c r="C44" s="5" t="s">
        <v>19</v>
      </c>
      <c r="D44" s="5">
        <v>34.92</v>
      </c>
      <c r="E44" s="5"/>
      <c r="F44" s="5"/>
      <c r="G44" s="5"/>
      <c r="H44" s="5"/>
      <c r="I44" s="5"/>
      <c r="J44" s="5"/>
      <c r="K44" s="5"/>
      <c r="L44" s="5"/>
    </row>
    <row r="45" spans="1:12" x14ac:dyDescent="0.15">
      <c r="A45" s="5"/>
      <c r="B45" s="12"/>
      <c r="C45" s="5"/>
      <c r="D45" s="5">
        <v>35.5</v>
      </c>
      <c r="E45" s="5">
        <f t="shared" si="0"/>
        <v>35.21</v>
      </c>
      <c r="F45" s="5">
        <v>23.03</v>
      </c>
      <c r="G45" s="5">
        <f>(1/2^E45)/(1/2^F45)</f>
        <v>2.1550366120377302E-4</v>
      </c>
      <c r="H45" s="5">
        <f>AVERAGE(G32:G45)</f>
        <v>1.7326509575043868E-3</v>
      </c>
      <c r="I45" s="5">
        <v>1</v>
      </c>
      <c r="J45" s="5">
        <f>STDEV(G32:G45)/SQRT(7)</f>
        <v>5.0120163647603177E-4</v>
      </c>
      <c r="K45" s="5">
        <f>J45/H45</f>
        <v>0.2892686690907062</v>
      </c>
      <c r="L45" s="5"/>
    </row>
    <row r="46" spans="1:12" ht="13.5" customHeight="1" x14ac:dyDescent="0.15">
      <c r="B46" s="9" t="s">
        <v>2</v>
      </c>
      <c r="C46" s="1" t="s">
        <v>20</v>
      </c>
      <c r="D46" s="1">
        <v>30.74</v>
      </c>
    </row>
    <row r="47" spans="1:12" x14ac:dyDescent="0.15">
      <c r="B47" s="10"/>
      <c r="D47" s="1">
        <v>30.78</v>
      </c>
      <c r="E47" s="1">
        <f t="shared" si="0"/>
        <v>30.759999999999998</v>
      </c>
      <c r="F47" s="1">
        <v>23.68</v>
      </c>
      <c r="G47" s="1">
        <f>(1/2^E47)/(1/2^F47)</f>
        <v>7.3910753650437352E-3</v>
      </c>
    </row>
    <row r="48" spans="1:12" x14ac:dyDescent="0.15">
      <c r="B48" s="10"/>
      <c r="C48" s="1" t="s">
        <v>21</v>
      </c>
      <c r="D48" s="1">
        <v>32.4</v>
      </c>
    </row>
    <row r="49" spans="1:12" x14ac:dyDescent="0.15">
      <c r="B49" s="10"/>
      <c r="D49" s="1">
        <v>32.21</v>
      </c>
      <c r="E49" s="1">
        <f t="shared" si="0"/>
        <v>32.305</v>
      </c>
      <c r="F49" s="1">
        <v>23.71</v>
      </c>
      <c r="G49" s="1">
        <f>(1/2^E49)/(1/2^F49)</f>
        <v>2.5861111531160145E-3</v>
      </c>
    </row>
    <row r="50" spans="1:12" x14ac:dyDescent="0.15">
      <c r="B50" s="10"/>
      <c r="C50" s="1" t="s">
        <v>22</v>
      </c>
      <c r="D50" s="1">
        <v>31.77</v>
      </c>
    </row>
    <row r="51" spans="1:12" x14ac:dyDescent="0.15">
      <c r="B51" s="10"/>
      <c r="D51" s="1">
        <v>31.83</v>
      </c>
      <c r="E51" s="1">
        <f t="shared" si="0"/>
        <v>31.799999999999997</v>
      </c>
      <c r="F51" s="1">
        <v>23.64</v>
      </c>
      <c r="G51" s="1">
        <f>(1/2^E51)/(1/2^F51)</f>
        <v>3.4961916833123998E-3</v>
      </c>
    </row>
    <row r="52" spans="1:12" x14ac:dyDescent="0.15">
      <c r="B52" s="10"/>
      <c r="C52" s="1" t="s">
        <v>23</v>
      </c>
      <c r="D52" s="1">
        <v>31.26</v>
      </c>
    </row>
    <row r="53" spans="1:12" x14ac:dyDescent="0.15">
      <c r="B53" s="10"/>
      <c r="D53" s="1">
        <v>31.44</v>
      </c>
      <c r="E53" s="1">
        <f t="shared" si="0"/>
        <v>31.35</v>
      </c>
      <c r="F53" s="1">
        <v>24.94</v>
      </c>
      <c r="G53" s="1">
        <f>(1/2^E53)/(1/2^F53)</f>
        <v>1.1759740214148986E-2</v>
      </c>
    </row>
    <row r="54" spans="1:12" ht="14.25" x14ac:dyDescent="0.15">
      <c r="B54" s="10"/>
      <c r="C54" s="1" t="s">
        <v>24</v>
      </c>
      <c r="D54" s="2">
        <v>33.01</v>
      </c>
    </row>
    <row r="55" spans="1:12" ht="14.25" x14ac:dyDescent="0.15">
      <c r="B55" s="10"/>
      <c r="D55" s="2">
        <v>32.53</v>
      </c>
      <c r="E55" s="1">
        <f t="shared" si="0"/>
        <v>32.769999999999996</v>
      </c>
      <c r="F55" s="1">
        <v>23.17</v>
      </c>
      <c r="G55" s="1">
        <f>(1/2^E55)/(1/2^F55)</f>
        <v>1.2885819441141627E-3</v>
      </c>
    </row>
    <row r="56" spans="1:12" x14ac:dyDescent="0.15">
      <c r="B56" s="10"/>
      <c r="C56" s="1" t="s">
        <v>25</v>
      </c>
      <c r="D56" s="1">
        <v>33.020000000000003</v>
      </c>
    </row>
    <row r="57" spans="1:12" x14ac:dyDescent="0.15">
      <c r="B57" s="10"/>
      <c r="D57" s="1">
        <v>32.57</v>
      </c>
      <c r="E57" s="1">
        <f t="shared" si="0"/>
        <v>32.795000000000002</v>
      </c>
      <c r="F57" s="1">
        <v>25.03</v>
      </c>
      <c r="G57" s="1">
        <f>(1/2^E57)/(1/2^F57)</f>
        <v>4.597291942260817E-3</v>
      </c>
    </row>
    <row r="58" spans="1:12" x14ac:dyDescent="0.15">
      <c r="B58" s="10"/>
      <c r="C58" s="1" t="s">
        <v>26</v>
      </c>
      <c r="D58" s="1">
        <v>32.56</v>
      </c>
    </row>
    <row r="59" spans="1:12" x14ac:dyDescent="0.15">
      <c r="B59" s="10"/>
      <c r="D59" s="1">
        <v>31.8</v>
      </c>
      <c r="E59" s="1">
        <f t="shared" si="0"/>
        <v>32.18</v>
      </c>
      <c r="F59" s="1">
        <v>23.71</v>
      </c>
      <c r="G59" s="1">
        <f>(1/2^E59)/(1/2^F59)</f>
        <v>2.8201742100048806E-3</v>
      </c>
    </row>
    <row r="60" spans="1:12" x14ac:dyDescent="0.15">
      <c r="B60" s="10"/>
      <c r="C60" s="1" t="s">
        <v>27</v>
      </c>
      <c r="D60" s="1">
        <v>31.67</v>
      </c>
    </row>
    <row r="61" spans="1:12" x14ac:dyDescent="0.15">
      <c r="B61" s="10"/>
      <c r="D61" s="1">
        <v>31.87</v>
      </c>
      <c r="E61" s="1">
        <f t="shared" si="0"/>
        <v>31.770000000000003</v>
      </c>
      <c r="F61" s="1">
        <v>24.13</v>
      </c>
      <c r="G61" s="1">
        <f>(1/2^E61)/(1/2^F61)</f>
        <v>5.0133824123550852E-3</v>
      </c>
      <c r="H61" s="1">
        <f>AVERAGE(G46:G61)</f>
        <v>4.8690686155445102E-3</v>
      </c>
      <c r="I61" s="1">
        <f>H61/H45</f>
        <v>2.8101843562061934</v>
      </c>
      <c r="J61" s="1">
        <f>STDEV(G46:G61)/SQRT(8)</f>
        <v>1.1805802227542912E-3</v>
      </c>
      <c r="K61" s="1">
        <f>J61/H61</f>
        <v>0.24246530824915608</v>
      </c>
      <c r="L61" s="1">
        <f>TTEST(G32:G45,G46:G61,2,3)</f>
        <v>3.5975595004963223E-2</v>
      </c>
    </row>
    <row r="62" spans="1:12" ht="13.5" customHeight="1" x14ac:dyDescent="0.15">
      <c r="A62" s="5" t="s">
        <v>4</v>
      </c>
      <c r="B62" s="11" t="s">
        <v>28</v>
      </c>
      <c r="C62" s="5" t="s">
        <v>13</v>
      </c>
      <c r="D62" s="5">
        <v>31.65</v>
      </c>
      <c r="E62" s="5"/>
      <c r="F62" s="5"/>
      <c r="G62" s="5"/>
      <c r="H62" s="5"/>
      <c r="I62" s="5"/>
      <c r="J62" s="5"/>
      <c r="K62" s="5"/>
      <c r="L62" s="5"/>
    </row>
    <row r="63" spans="1:12" x14ac:dyDescent="0.15">
      <c r="A63" s="5"/>
      <c r="B63" s="12"/>
      <c r="C63" s="5"/>
      <c r="D63" s="5">
        <v>31.81</v>
      </c>
      <c r="E63" s="5">
        <f>AVERAGE(D62:D63)</f>
        <v>31.729999999999997</v>
      </c>
      <c r="F63" s="5">
        <v>23.82</v>
      </c>
      <c r="G63" s="5">
        <f>(1/2^E63)/(1/2^F63)</f>
        <v>4.157696025208448E-3</v>
      </c>
      <c r="H63" s="5"/>
      <c r="I63" s="5"/>
      <c r="J63" s="5"/>
      <c r="K63" s="5"/>
      <c r="L63" s="5"/>
    </row>
    <row r="64" spans="1:12" x14ac:dyDescent="0.15">
      <c r="A64" s="5"/>
      <c r="B64" s="12"/>
      <c r="C64" s="5" t="s">
        <v>14</v>
      </c>
      <c r="D64" s="5">
        <v>32.380000000000003</v>
      </c>
      <c r="E64" s="5"/>
      <c r="F64" s="5"/>
      <c r="G64" s="5"/>
      <c r="H64" s="5"/>
      <c r="I64" s="5"/>
      <c r="J64" s="5"/>
      <c r="K64" s="5"/>
      <c r="L64" s="5"/>
    </row>
    <row r="65" spans="1:12" x14ac:dyDescent="0.15">
      <c r="A65" s="5"/>
      <c r="B65" s="12"/>
      <c r="C65" s="5"/>
      <c r="D65" s="5">
        <v>33.81</v>
      </c>
      <c r="E65" s="5">
        <f t="shared" ref="E65" si="1">AVERAGE(D64:D65)</f>
        <v>33.094999999999999</v>
      </c>
      <c r="F65" s="5">
        <v>22.3</v>
      </c>
      <c r="G65" s="5">
        <f t="shared" ref="G65" si="2">(1/2^E65)/(1/2^F65)</f>
        <v>5.6283513027288365E-4</v>
      </c>
      <c r="H65" s="5"/>
      <c r="I65" s="5"/>
      <c r="J65" s="5"/>
      <c r="K65" s="5"/>
      <c r="L65" s="5"/>
    </row>
    <row r="66" spans="1:12" x14ac:dyDescent="0.15">
      <c r="A66" s="5"/>
      <c r="B66" s="12"/>
      <c r="C66" s="5" t="s">
        <v>15</v>
      </c>
      <c r="D66" s="5">
        <v>33.270000000000003</v>
      </c>
      <c r="E66" s="5"/>
      <c r="F66" s="5"/>
      <c r="G66" s="5"/>
      <c r="H66" s="5"/>
      <c r="I66" s="5"/>
      <c r="J66" s="5"/>
      <c r="K66" s="5"/>
      <c r="L66" s="5"/>
    </row>
    <row r="67" spans="1:12" x14ac:dyDescent="0.15">
      <c r="A67" s="5"/>
      <c r="B67" s="12"/>
      <c r="C67" s="5"/>
      <c r="D67" s="5">
        <v>33.590000000000003</v>
      </c>
      <c r="E67" s="5">
        <f t="shared" ref="E67" si="3">AVERAGE(D66:D67)</f>
        <v>33.430000000000007</v>
      </c>
      <c r="F67" s="5">
        <v>23.27</v>
      </c>
      <c r="G67" s="5">
        <f t="shared" ref="G67" si="4">(1/2^E67)/(1/2^F67)</f>
        <v>8.7404792082809366E-4</v>
      </c>
      <c r="H67" s="5"/>
      <c r="I67" s="5"/>
      <c r="J67" s="5"/>
      <c r="K67" s="5"/>
      <c r="L67" s="5"/>
    </row>
    <row r="68" spans="1:12" x14ac:dyDescent="0.15">
      <c r="A68" s="5"/>
      <c r="B68" s="12"/>
      <c r="C68" s="5" t="s">
        <v>16</v>
      </c>
      <c r="D68" s="5">
        <v>34.200000000000003</v>
      </c>
      <c r="E68" s="5"/>
      <c r="F68" s="5"/>
      <c r="G68" s="5"/>
      <c r="H68" s="5"/>
      <c r="I68" s="5"/>
      <c r="J68" s="5"/>
      <c r="K68" s="5"/>
      <c r="L68" s="5"/>
    </row>
    <row r="69" spans="1:12" x14ac:dyDescent="0.15">
      <c r="A69" s="5"/>
      <c r="B69" s="12"/>
      <c r="C69" s="5"/>
      <c r="D69" s="5">
        <v>33.74</v>
      </c>
      <c r="E69" s="5">
        <f t="shared" ref="E69" si="5">AVERAGE(D68:D69)</f>
        <v>33.97</v>
      </c>
      <c r="F69" s="5">
        <v>21.92</v>
      </c>
      <c r="G69" s="5">
        <f t="shared" ref="G69" si="6">(1/2^E69)/(1/2^F69)</f>
        <v>2.3582429905391741E-4</v>
      </c>
      <c r="H69" s="5"/>
      <c r="I69" s="5"/>
      <c r="J69" s="5"/>
      <c r="K69" s="5"/>
      <c r="L69" s="5"/>
    </row>
    <row r="70" spans="1:12" x14ac:dyDescent="0.15">
      <c r="A70" s="5"/>
      <c r="B70" s="12"/>
      <c r="C70" s="5" t="s">
        <v>17</v>
      </c>
      <c r="D70" s="5">
        <v>30</v>
      </c>
      <c r="E70" s="5"/>
      <c r="F70" s="5"/>
      <c r="G70" s="5"/>
      <c r="H70" s="5"/>
      <c r="I70" s="5"/>
      <c r="J70" s="5"/>
      <c r="K70" s="5"/>
      <c r="L70" s="5"/>
    </row>
    <row r="71" spans="1:12" x14ac:dyDescent="0.15">
      <c r="A71" s="5"/>
      <c r="B71" s="12"/>
      <c r="C71" s="5"/>
      <c r="D71" s="5">
        <v>29.6</v>
      </c>
      <c r="E71" s="5">
        <f t="shared" ref="E71" si="7">AVERAGE(D70:D71)</f>
        <v>29.8</v>
      </c>
      <c r="F71" s="5">
        <v>21.46</v>
      </c>
      <c r="G71" s="5">
        <f t="shared" ref="G71" si="8">(1/2^E71)/(1/2^F71)</f>
        <v>3.0860988744663143E-3</v>
      </c>
      <c r="H71" s="5"/>
      <c r="I71" s="5"/>
      <c r="J71" s="5"/>
      <c r="K71" s="5"/>
      <c r="L71" s="5"/>
    </row>
    <row r="72" spans="1:12" x14ac:dyDescent="0.15">
      <c r="A72" s="5"/>
      <c r="B72" s="12"/>
      <c r="C72" s="5" t="s">
        <v>18</v>
      </c>
      <c r="D72" s="5">
        <v>33.96</v>
      </c>
      <c r="E72" s="5"/>
      <c r="F72" s="5"/>
      <c r="G72" s="5"/>
      <c r="H72" s="5"/>
      <c r="I72" s="5"/>
      <c r="J72" s="5"/>
      <c r="K72" s="5"/>
      <c r="L72" s="5"/>
    </row>
    <row r="73" spans="1:12" x14ac:dyDescent="0.15">
      <c r="A73" s="5"/>
      <c r="B73" s="12"/>
      <c r="C73" s="5"/>
      <c r="D73" s="5">
        <v>33.18</v>
      </c>
      <c r="E73" s="5">
        <f t="shared" ref="E73" si="9">AVERAGE(D72:D73)</f>
        <v>33.57</v>
      </c>
      <c r="F73" s="5">
        <v>24.73</v>
      </c>
      <c r="G73" s="5">
        <f t="shared" ref="G73" si="10">(1/2^E73)/(1/2^F73)</f>
        <v>2.1822014415473086E-3</v>
      </c>
      <c r="H73" s="5"/>
      <c r="I73" s="5"/>
      <c r="J73" s="5"/>
      <c r="K73" s="5"/>
      <c r="L73" s="5"/>
    </row>
    <row r="74" spans="1:12" x14ac:dyDescent="0.15">
      <c r="A74" s="5"/>
      <c r="B74" s="12"/>
      <c r="C74" s="5" t="s">
        <v>19</v>
      </c>
      <c r="D74" s="8">
        <v>34.15</v>
      </c>
      <c r="E74" s="5"/>
      <c r="F74" s="5"/>
      <c r="G74" s="5"/>
      <c r="H74" s="5"/>
      <c r="I74" s="5"/>
      <c r="J74" s="5"/>
      <c r="K74" s="5"/>
      <c r="L74" s="5"/>
    </row>
    <row r="75" spans="1:12" x14ac:dyDescent="0.15">
      <c r="A75" s="5"/>
      <c r="B75" s="12"/>
      <c r="C75" s="5"/>
      <c r="D75" s="8">
        <v>33.56</v>
      </c>
      <c r="E75" s="5">
        <f>AVERAGE(D74:D75)</f>
        <v>33.855000000000004</v>
      </c>
      <c r="F75" s="5">
        <v>21.28</v>
      </c>
      <c r="G75" s="5">
        <f>(1/2^E75)/(1/2^F75)</f>
        <v>1.6388824496829389E-4</v>
      </c>
      <c r="H75" s="5">
        <f>AVERAGE(G62:G75)</f>
        <v>1.6089417051921798E-3</v>
      </c>
      <c r="I75" s="5">
        <v>1</v>
      </c>
      <c r="J75" s="5">
        <f>STDEV(G62:G75)/SQRT(7)</f>
        <v>5.8989117975866156E-4</v>
      </c>
      <c r="K75" s="5">
        <f>J75/H75</f>
        <v>0.36663303453135493</v>
      </c>
      <c r="L75" s="5"/>
    </row>
    <row r="76" spans="1:12" ht="13.5" customHeight="1" x14ac:dyDescent="0.15">
      <c r="B76" s="9" t="s">
        <v>2</v>
      </c>
      <c r="C76" s="1" t="s">
        <v>20</v>
      </c>
      <c r="D76" s="1">
        <v>30.14</v>
      </c>
    </row>
    <row r="77" spans="1:12" x14ac:dyDescent="0.15">
      <c r="B77" s="10"/>
      <c r="D77" s="1">
        <v>29.66</v>
      </c>
      <c r="E77" s="1">
        <f t="shared" ref="E77" si="11">AVERAGE(D76:D77)</f>
        <v>29.9</v>
      </c>
      <c r="F77" s="1">
        <v>22.18</v>
      </c>
      <c r="G77" s="1">
        <f t="shared" ref="G77" si="12">(1/2^E77)/(1/2^F77)</f>
        <v>4.7429487671681592E-3</v>
      </c>
    </row>
    <row r="78" spans="1:12" x14ac:dyDescent="0.15">
      <c r="B78" s="10"/>
      <c r="C78" s="1" t="s">
        <v>21</v>
      </c>
      <c r="D78" s="3">
        <v>32</v>
      </c>
    </row>
    <row r="79" spans="1:12" x14ac:dyDescent="0.15">
      <c r="B79" s="10"/>
      <c r="D79" s="3">
        <v>32.47</v>
      </c>
      <c r="E79" s="1">
        <f t="shared" ref="E79" si="13">AVERAGE(D78:D79)</f>
        <v>32.234999999999999</v>
      </c>
      <c r="F79" s="1">
        <v>22.06</v>
      </c>
      <c r="G79" s="1">
        <f t="shared" ref="G79" si="14">(1/2^E79)/(1/2^F79)</f>
        <v>8.6500734287339915E-4</v>
      </c>
    </row>
    <row r="80" spans="1:12" x14ac:dyDescent="0.15">
      <c r="B80" s="10"/>
      <c r="C80" s="1" t="s">
        <v>22</v>
      </c>
      <c r="D80" s="1">
        <v>31.56</v>
      </c>
    </row>
    <row r="81" spans="2:12" x14ac:dyDescent="0.15">
      <c r="B81" s="10"/>
      <c r="D81" s="1">
        <v>31.1</v>
      </c>
      <c r="E81" s="1">
        <f t="shared" ref="E81" si="15">AVERAGE(D80:D81)</f>
        <v>31.33</v>
      </c>
      <c r="F81" s="1">
        <v>22.13</v>
      </c>
      <c r="G81" s="1">
        <f t="shared" ref="G81" si="16">(1/2^E81)/(1/2^F81)</f>
        <v>1.700294068937747E-3</v>
      </c>
    </row>
    <row r="82" spans="2:12" x14ac:dyDescent="0.15">
      <c r="B82" s="10"/>
      <c r="C82" s="1" t="s">
        <v>23</v>
      </c>
      <c r="D82" s="1">
        <v>31.03</v>
      </c>
    </row>
    <row r="83" spans="2:12" x14ac:dyDescent="0.15">
      <c r="B83" s="10"/>
      <c r="D83" s="1">
        <v>30.94</v>
      </c>
      <c r="E83" s="1">
        <f t="shared" ref="E83" si="17">AVERAGE(D82:D83)</f>
        <v>30.984999999999999</v>
      </c>
      <c r="F83" s="1">
        <v>23.3</v>
      </c>
      <c r="G83" s="1">
        <f t="shared" ref="G83" si="18">(1/2^E83)/(1/2^F83)</f>
        <v>4.8594205206971431E-3</v>
      </c>
    </row>
    <row r="84" spans="2:12" x14ac:dyDescent="0.15">
      <c r="B84" s="10"/>
      <c r="C84" s="1" t="s">
        <v>24</v>
      </c>
      <c r="D84" s="1">
        <v>32.630000000000003</v>
      </c>
    </row>
    <row r="85" spans="2:12" x14ac:dyDescent="0.15">
      <c r="B85" s="10"/>
      <c r="D85" s="1">
        <v>32.799999999999997</v>
      </c>
      <c r="E85" s="1">
        <f t="shared" ref="E85" si="19">AVERAGE(D84:D85)</f>
        <v>32.715000000000003</v>
      </c>
      <c r="F85" s="1">
        <v>21.82</v>
      </c>
      <c r="G85" s="1">
        <f t="shared" ref="G85" si="20">(1/2^E85)/(1/2^F85)</f>
        <v>5.2514374534051603E-4</v>
      </c>
    </row>
    <row r="86" spans="2:12" x14ac:dyDescent="0.15">
      <c r="B86" s="10"/>
      <c r="C86" s="1" t="s">
        <v>25</v>
      </c>
      <c r="D86" s="1">
        <v>31.91</v>
      </c>
    </row>
    <row r="87" spans="2:12" x14ac:dyDescent="0.15">
      <c r="B87" s="10"/>
      <c r="D87" s="1">
        <v>31.9</v>
      </c>
      <c r="E87" s="1">
        <f t="shared" ref="E87" si="21">AVERAGE(D86:D87)</f>
        <v>31.905000000000001</v>
      </c>
      <c r="F87" s="1">
        <v>23.79</v>
      </c>
      <c r="G87" s="1">
        <f t="shared" ref="G87" si="22">(1/2^E87)/(1/2^F87)</f>
        <v>3.6069621512866993E-3</v>
      </c>
    </row>
    <row r="88" spans="2:12" x14ac:dyDescent="0.15">
      <c r="B88" s="10"/>
      <c r="C88" s="1" t="s">
        <v>26</v>
      </c>
      <c r="D88" s="1">
        <v>31.23</v>
      </c>
    </row>
    <row r="89" spans="2:12" x14ac:dyDescent="0.15">
      <c r="B89" s="10"/>
      <c r="D89" s="1">
        <v>31.92</v>
      </c>
      <c r="E89" s="1">
        <f t="shared" ref="E89" si="23">AVERAGE(D88:D89)</f>
        <v>31.575000000000003</v>
      </c>
      <c r="F89" s="1">
        <v>22.38</v>
      </c>
      <c r="G89" s="1">
        <f t="shared" ref="G89" si="24">(1/2^E89)/(1/2^F89)</f>
        <v>1.7061970623372931E-3</v>
      </c>
    </row>
    <row r="90" spans="2:12" x14ac:dyDescent="0.15">
      <c r="B90" s="10"/>
      <c r="C90" s="1" t="s">
        <v>27</v>
      </c>
      <c r="D90" s="1">
        <v>30.87</v>
      </c>
    </row>
    <row r="91" spans="2:12" x14ac:dyDescent="0.15">
      <c r="B91" s="10"/>
      <c r="D91" s="1">
        <v>31.46</v>
      </c>
      <c r="E91" s="1">
        <f t="shared" ref="E91" si="25">AVERAGE(D90:D91)</f>
        <v>31.164999999999999</v>
      </c>
      <c r="F91" s="1">
        <v>22.73</v>
      </c>
      <c r="G91" s="1">
        <f t="shared" ref="G91" si="26">(1/2^E91)/(1/2^F91)</f>
        <v>2.8894287290016371E-3</v>
      </c>
      <c r="H91" s="1">
        <f>AVERAGE(G76:G91)</f>
        <v>2.611925298455324E-3</v>
      </c>
      <c r="I91" s="1">
        <f>H91/H75</f>
        <v>1.6233809404196797</v>
      </c>
      <c r="J91" s="1">
        <f>STDEV(G76:G91)/SQRT(8)</f>
        <v>5.9337709373897402E-4</v>
      </c>
      <c r="K91" s="1">
        <f>J91/H91</f>
        <v>0.22717996341238911</v>
      </c>
      <c r="L91" s="1">
        <f>TTEST(G62:G75,G76:G91,2,3)</f>
        <v>0.25213244045849981</v>
      </c>
    </row>
  </sheetData>
  <mergeCells count="6">
    <mergeCell ref="B76:B91"/>
    <mergeCell ref="B2:B15"/>
    <mergeCell ref="B16:B31"/>
    <mergeCell ref="B32:B45"/>
    <mergeCell ref="B46:B61"/>
    <mergeCell ref="B62:B75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fig7.i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2022-11-27T01:44:06Z</dcterms:modified>
</cp:coreProperties>
</file>